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<sst xmlns="http://schemas.openxmlformats.org/spreadsheetml/2006/main" count="178" uniqueCount="176">
  <si>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</si>
  <si>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</si>
  <si>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</si>
  <si>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</si>
  <si>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</si>
  <si>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</si>
  <si>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</si>
  <si>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</si>
  <si>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</si>
  <si>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</si>
  <si>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</si>
  <si>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</si>
  <si>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</si>
  <si>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</si>
  <si>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</si>
  <si>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</si>
  <si>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</si>
  <si>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</si>
  <si>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</si>
  <si>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</si>
  <si>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</si>
  <si>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</si>
  <si>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</si>
  <si>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</si>
  <si>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</si>
  <si>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</si>
  <si>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</si>
  <si>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</si>
  <si>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</si>
  <si>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</si>
  <si>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</si>
  <si>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</si>
  <si>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</si>
  <si>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</si>
  <si>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</si>
  <si>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</si>
  <si>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</si>
  <si>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</si>
  <si>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</si>
  <si>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</si>
  <si>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</si>
  <si>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</si>
  <si>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</si>
  <si>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</si>
  <si>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</si>
  <si>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</si>
  <si>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</si>
  <si>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</si>
  <si>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</si>
  <si>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</si>
  <si>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</si>
  <si>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</si>
  <si>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</si>
  <si>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</si>
  <si>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</si>
  <si>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</si>
  <si>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</si>
  <si>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</si>
  <si>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</si>
  <si>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</si>
  <si>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</si>
  <si>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</si>
  <si>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</si>
  <si>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</si>
  <si>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</si>
  <si>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</si>
  <si>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</si>
  <si>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</si>
  <si>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</si>
  <si>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</si>
  <si>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</si>
  <si>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</si>
  <si>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</si>
  <si>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</si>
  <si>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</si>
  <si>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</si>
  <si>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</si>
  <si>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</si>
  <si>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</si>
  <si>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</si>
  <si>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</si>
  <si>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</si>
  <si>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</si>
  <si>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</si>
  <si>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</si>
  <si>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</si>
  <si>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</si>
  <si>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</si>
  <si>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</si>
  <si>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</si>
  <si>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</si>
  <si>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</si>
  <si>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</si>
  <si>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</si>
  <si>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</si>
  <si>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</si>
  <si>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</si>
  <si>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</si>
  <si>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</si>
  <si>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</si>
  <si>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</si>
  <si>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</si>
  <si>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</si>
  <si>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</si>
  <si>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</si>
  <si>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</si>
  <si>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</si>
  <si>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</si>
  <si>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</si>
  <si>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</si>
  <si>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</si>
  <si>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</si>
  <si>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</si>
  <si>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</si>
  <si>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</si>
  <si>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</si>
  <si>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</si>
  <si>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</si>
  <si>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</si>
  <si>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</si>
  <si>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</si>
  <si>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</si>
  <si>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</si>
  <si>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</si>
  <si>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</si>
  <si>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</si>
  <si>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</si>
  <si>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</si>
  <si>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</si>
  <si>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</si>
  <si>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</si>
  <si>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</si>
  <si>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</si>
  <si>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</si>
  <si>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</si>
  <si>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</si>
  <si>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</si>
  <si>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</si>
  <si>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</si>
  <si>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</si>
  <si>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</si>
  <si>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</si>
  <si>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</si>
  <si>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</si>
  <si>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</si>
  <si>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Convenios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</si>
  <si>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</si>
  <si>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</si>
  <si>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</si>
  <si>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</si>
  <si>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</si>
  <si>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</si>
  <si>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</si>
  <si>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</si>
  <si>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</si>
  <si>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</si>
  <si>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</si>
  <si>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</si>
  <si>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</si>
  <si>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</si>
  <si>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</si>
  <si>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</si>
  <si>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</si>
  <si>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</si>
  <si>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</si>
  <si>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</si>
  <si>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</si>
  <si>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</si>
  <si>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</si>
  <si>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</si>
  <si>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</si>
  <si>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</si>
  <si>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</si>
  <si>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</si>
  <si>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</si>
  <si>
    <t>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</si>
</sst>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1019175</xdr:colOff>
      <xdr:row>1</xdr:row>
      <xdr:rowOff>19050</xdr:rowOff>
    </xdr:from>
    <xdr:to>
      <xdr:col>14</xdr:col>
      <xdr:colOff>990600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95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95250</xdr:rowOff>
    </xdr:from>
    <xdr:to>
      <xdr:col>2</xdr:col>
      <xdr:colOff>1438275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952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E21" sqref="E21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4" width="16.7109375" style="1" customWidth="1"/>
    <col min="15" max="15" width="15.00390625" style="1" customWidth="1"/>
    <col min="16" max="16384" width="11.421875" style="1" customWidth="1"/>
  </cols>
  <sheetData>
    <row r="1" spans="1:16" ht="1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</row>
    <row r="2" spans="1:16" ht="15" customHeight="1">
      <c r="A2" s="7"/>
      <c r="B2" s="8"/>
      <c r="C2" s="7"/>
      <c r="D2" s="7"/>
      <c r="E2" s="12"/>
      <c r="F2" s="12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6" ht="15" customHeight="1">
      <c r="A3" s="7"/>
      <c r="B3" s="22" t="s">
        <v>171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4"/>
    </row>
    <row r="4" spans="1:16" ht="15" customHeight="1">
      <c r="A4" s="7"/>
      <c r="B4" s="23" t="s">
        <v>175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"/>
    </row>
    <row r="5" spans="1:16" ht="1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"/>
    </row>
    <row r="6" spans="1:16" ht="1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</row>
    <row r="7" spans="1:16" ht="26.25" customHeight="1">
      <c r="A7" s="13"/>
      <c r="B7" s="28" t="s">
        <v>172</v>
      </c>
      <c r="C7" s="29"/>
      <c r="D7" s="24" t="s">
        <v>0</v>
      </c>
      <c r="E7" s="24" t="s">
        <v>1</v>
      </c>
      <c r="F7" s="24"/>
      <c r="G7" s="24" t="s">
        <v>2</v>
      </c>
      <c r="H7" s="24" t="s">
        <v>3</v>
      </c>
      <c r="I7" s="24" t="s">
        <v>4</v>
      </c>
      <c r="J7" s="26" t="s">
        <v>5</v>
      </c>
      <c r="K7" s="26" t="s">
        <v>6</v>
      </c>
      <c r="L7" s="26" t="s">
        <v>7</v>
      </c>
      <c r="M7" s="26" t="s">
        <v>8</v>
      </c>
      <c r="N7" s="26" t="s">
        <v>9</v>
      </c>
      <c r="O7" s="24" t="s">
        <v>10</v>
      </c>
      <c r="P7" s="4"/>
    </row>
    <row r="8" spans="1:16" ht="21.75" customHeight="1">
      <c r="A8" s="13"/>
      <c r="B8" s="28"/>
      <c r="C8" s="29"/>
      <c r="D8" s="25"/>
      <c r="E8" s="9" t="s">
        <v>11</v>
      </c>
      <c r="F8" s="9" t="s">
        <v>12</v>
      </c>
      <c r="G8" s="25"/>
      <c r="H8" s="25"/>
      <c r="I8" s="25"/>
      <c r="J8" s="26"/>
      <c r="K8" s="26"/>
      <c r="L8" s="26"/>
      <c r="M8" s="26"/>
      <c r="N8" s="26"/>
      <c r="O8" s="25"/>
      <c r="P8" s="4"/>
    </row>
    <row r="9" spans="1:16" ht="15" customHeight="1" hidden="1">
      <c r="A9" s="8"/>
      <c r="B9" s="8"/>
      <c r="C9" s="8"/>
      <c r="D9" s="10" t="s">
        <v>13</v>
      </c>
      <c r="E9" s="10" t="s">
        <v>14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4"/>
    </row>
    <row r="10" spans="1:16" ht="15" customHeight="1" hidden="1">
      <c r="A10" s="8"/>
      <c r="B10" s="8"/>
      <c r="C10" s="8"/>
      <c r="D10" s="8" t="s">
        <v>24</v>
      </c>
      <c r="E10" s="8" t="s">
        <v>25</v>
      </c>
      <c r="F10" s="8" t="s">
        <v>25</v>
      </c>
      <c r="G10" s="8"/>
      <c r="H10" s="8" t="s">
        <v>26</v>
      </c>
      <c r="I10" s="8"/>
      <c r="J10" s="8" t="s">
        <v>27</v>
      </c>
      <c r="K10" s="8"/>
      <c r="L10" s="8"/>
      <c r="M10" s="8" t="s">
        <v>28</v>
      </c>
      <c r="N10" s="8" t="s">
        <v>29</v>
      </c>
      <c r="O10" s="8"/>
      <c r="P10" s="4"/>
    </row>
    <row r="11" spans="1:16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4"/>
    </row>
    <row r="12" spans="1:16" ht="15" customHeight="1">
      <c r="A12" s="7"/>
      <c r="B12" s="11" t="s">
        <v>30</v>
      </c>
      <c r="C12" s="14" t="s">
        <v>31</v>
      </c>
      <c r="D12" s="19">
        <f>SUM(D14:D21)</f>
        <v>174980520</v>
      </c>
      <c r="E12" s="19">
        <f aca="true" t="shared" si="0" ref="E12:O12">SUM(E14:E21)</f>
        <v>0</v>
      </c>
      <c r="F12" s="19">
        <f t="shared" si="0"/>
        <v>0</v>
      </c>
      <c r="G12" s="19">
        <f>SUM(G14:G21)</f>
        <v>174980520</v>
      </c>
      <c r="H12" s="19">
        <f t="shared" si="0"/>
        <v>174980520</v>
      </c>
      <c r="I12" s="19">
        <f t="shared" si="0"/>
        <v>0</v>
      </c>
      <c r="J12" s="19">
        <f t="shared" si="0"/>
        <v>42142618.94000001</v>
      </c>
      <c r="K12" s="19">
        <f t="shared" si="0"/>
        <v>132837901.06</v>
      </c>
      <c r="L12" s="19">
        <f t="shared" si="0"/>
        <v>132837901.06</v>
      </c>
      <c r="M12" s="19">
        <f t="shared" si="0"/>
        <v>37264989.84000001</v>
      </c>
      <c r="N12" s="19">
        <f t="shared" si="0"/>
        <v>37206038.900000006</v>
      </c>
      <c r="O12" s="19">
        <f t="shared" si="0"/>
        <v>4936580.039999997</v>
      </c>
      <c r="P12" s="4"/>
    </row>
    <row r="13" spans="1:16" ht="15" customHeight="1">
      <c r="A13" s="7"/>
      <c r="B13" s="8"/>
      <c r="C13" s="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</row>
    <row r="14" spans="1:16" ht="15" customHeight="1">
      <c r="A14" s="7"/>
      <c r="B14" s="16" t="s">
        <v>32</v>
      </c>
      <c r="C14" s="15" t="s">
        <v>33</v>
      </c>
      <c r="D14" s="21">
        <v>99512254</v>
      </c>
      <c r="E14" s="21">
        <v>0</v>
      </c>
      <c r="F14" s="21">
        <v>0</v>
      </c>
      <c r="G14" s="21">
        <f aca="true" t="shared" si="1" ref="G14:G21">D14-E14+F14</f>
        <v>99512254</v>
      </c>
      <c r="H14" s="21">
        <v>99512254</v>
      </c>
      <c r="I14" s="21">
        <f>G14-H14</f>
        <v>0</v>
      </c>
      <c r="J14" s="21">
        <v>25550758.590000004</v>
      </c>
      <c r="K14" s="21">
        <f>H14-J14</f>
        <v>73961495.41</v>
      </c>
      <c r="L14" s="21">
        <f>G14-J14</f>
        <v>73961495.41</v>
      </c>
      <c r="M14" s="21">
        <v>25550758.590000004</v>
      </c>
      <c r="N14" s="21">
        <v>25497088.590000004</v>
      </c>
      <c r="O14" s="21">
        <f>J14-N14</f>
        <v>53670</v>
      </c>
      <c r="P14" s="4"/>
    </row>
    <row r="15" spans="1:16" ht="15" customHeight="1">
      <c r="A15" s="7"/>
      <c r="B15" s="16" t="s">
        <v>34</v>
      </c>
      <c r="C15" s="15" t="s">
        <v>35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  <c r="P15" s="4"/>
    </row>
    <row r="16" spans="1:16" ht="15" customHeight="1">
      <c r="A16" s="7"/>
      <c r="B16" s="16" t="s">
        <v>36</v>
      </c>
      <c r="C16" s="15" t="s">
        <v>37</v>
      </c>
      <c r="D16" s="21">
        <v>19033808</v>
      </c>
      <c r="E16" s="21">
        <v>0</v>
      </c>
      <c r="F16" s="21">
        <v>0</v>
      </c>
      <c r="G16" s="21">
        <f t="shared" si="1"/>
        <v>19033808</v>
      </c>
      <c r="H16" s="21">
        <v>19033808</v>
      </c>
      <c r="I16" s="21">
        <f t="shared" si="2"/>
        <v>0</v>
      </c>
      <c r="J16" s="21">
        <v>4830138.319999998</v>
      </c>
      <c r="K16" s="21">
        <f t="shared" si="3"/>
        <v>14203669.680000002</v>
      </c>
      <c r="L16" s="21">
        <f t="shared" si="4"/>
        <v>14203669.680000002</v>
      </c>
      <c r="M16" s="21">
        <v>388291.66</v>
      </c>
      <c r="N16" s="21">
        <v>387938.22000000003</v>
      </c>
      <c r="O16" s="21">
        <f t="shared" si="5"/>
        <v>4442200.099999999</v>
      </c>
      <c r="P16" s="4"/>
    </row>
    <row r="17" spans="1:16" ht="15" customHeight="1">
      <c r="A17" s="7"/>
      <c r="B17" s="16" t="s">
        <v>38</v>
      </c>
      <c r="C17" s="15" t="s">
        <v>39</v>
      </c>
      <c r="D17" s="21">
        <v>28771843</v>
      </c>
      <c r="E17" s="21">
        <v>0</v>
      </c>
      <c r="F17" s="21">
        <v>0</v>
      </c>
      <c r="G17" s="21">
        <f t="shared" si="1"/>
        <v>28771843</v>
      </c>
      <c r="H17" s="21">
        <v>28771843</v>
      </c>
      <c r="I17" s="21">
        <f t="shared" si="2"/>
        <v>0</v>
      </c>
      <c r="J17" s="21">
        <v>7398364.230000001</v>
      </c>
      <c r="K17" s="21">
        <f t="shared" si="3"/>
        <v>21373478.77</v>
      </c>
      <c r="L17" s="21">
        <f t="shared" si="4"/>
        <v>21373478.77</v>
      </c>
      <c r="M17" s="21">
        <v>6962581.790000002</v>
      </c>
      <c r="N17" s="21">
        <v>6962581.790000003</v>
      </c>
      <c r="O17" s="21">
        <f t="shared" si="5"/>
        <v>435782.43999999855</v>
      </c>
      <c r="P17" s="4"/>
    </row>
    <row r="18" spans="1:16" ht="15" customHeight="1">
      <c r="A18" s="7"/>
      <c r="B18" s="16" t="s">
        <v>40</v>
      </c>
      <c r="C18" s="15" t="s">
        <v>41</v>
      </c>
      <c r="D18" s="21">
        <v>5777111</v>
      </c>
      <c r="E18" s="21">
        <v>0</v>
      </c>
      <c r="F18" s="21">
        <v>0</v>
      </c>
      <c r="G18" s="21">
        <f t="shared" si="1"/>
        <v>5777111</v>
      </c>
      <c r="H18" s="21">
        <v>5777111</v>
      </c>
      <c r="I18" s="21">
        <f t="shared" si="2"/>
        <v>0</v>
      </c>
      <c r="J18" s="21">
        <v>1513772.8800000004</v>
      </c>
      <c r="K18" s="21">
        <f t="shared" si="3"/>
        <v>4263338.119999999</v>
      </c>
      <c r="L18" s="21">
        <f t="shared" si="4"/>
        <v>4263338.119999999</v>
      </c>
      <c r="M18" s="21">
        <v>1513772.8800000004</v>
      </c>
      <c r="N18" s="21">
        <v>1513772.8800000001</v>
      </c>
      <c r="O18" s="21">
        <f t="shared" si="5"/>
        <v>0</v>
      </c>
      <c r="P18" s="4"/>
    </row>
    <row r="19" spans="1:16" ht="15" customHeight="1">
      <c r="A19" s="7"/>
      <c r="B19" s="16" t="s">
        <v>42</v>
      </c>
      <c r="C19" s="15" t="s">
        <v>43</v>
      </c>
      <c r="D19" s="21">
        <v>5096520</v>
      </c>
      <c r="E19" s="21">
        <v>0</v>
      </c>
      <c r="F19" s="21">
        <v>0</v>
      </c>
      <c r="G19" s="21">
        <f t="shared" si="1"/>
        <v>5096520</v>
      </c>
      <c r="H19" s="21">
        <v>5096520</v>
      </c>
      <c r="I19" s="21">
        <f t="shared" si="2"/>
        <v>0</v>
      </c>
      <c r="J19" s="21">
        <v>0</v>
      </c>
      <c r="K19" s="21">
        <f t="shared" si="3"/>
        <v>5096520</v>
      </c>
      <c r="L19" s="21">
        <f t="shared" si="4"/>
        <v>5096520</v>
      </c>
      <c r="M19" s="21">
        <v>0</v>
      </c>
      <c r="N19" s="21">
        <v>0</v>
      </c>
      <c r="O19" s="21">
        <f t="shared" si="5"/>
        <v>0</v>
      </c>
      <c r="P19" s="4"/>
    </row>
    <row r="20" spans="1:16" ht="15" customHeight="1">
      <c r="A20" s="7"/>
      <c r="B20" s="16" t="s">
        <v>44</v>
      </c>
      <c r="C20" s="15" t="s">
        <v>45</v>
      </c>
      <c r="D20" s="21">
        <v>16788984</v>
      </c>
      <c r="E20" s="21">
        <v>0</v>
      </c>
      <c r="F20" s="21">
        <v>0</v>
      </c>
      <c r="G20" s="21">
        <f>D20-E20+F20</f>
        <v>16788984</v>
      </c>
      <c r="H20" s="21">
        <v>16788984</v>
      </c>
      <c r="I20" s="21">
        <f>G20-H20</f>
        <v>0</v>
      </c>
      <c r="J20" s="21">
        <v>2849584.92</v>
      </c>
      <c r="K20" s="21">
        <f>H20-J20</f>
        <v>13939399.08</v>
      </c>
      <c r="L20" s="21">
        <f>G20-J20</f>
        <v>13939399.08</v>
      </c>
      <c r="M20" s="21">
        <v>2849584.92</v>
      </c>
      <c r="N20" s="21">
        <v>2844657.42</v>
      </c>
      <c r="O20" s="21">
        <f>J20-N20</f>
        <v>4927.5</v>
      </c>
      <c r="P20" s="4"/>
    </row>
    <row r="21" spans="1:16" ht="25.5">
      <c r="A21" s="7"/>
      <c r="B21" s="16" t="s">
        <v>46</v>
      </c>
      <c r="C21" s="15" t="s">
        <v>47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  <c r="P21" s="4"/>
    </row>
    <row r="22" spans="1:16" ht="15" customHeight="1">
      <c r="A22" s="7"/>
      <c r="B22" s="8"/>
      <c r="C22" s="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</row>
    <row r="23" spans="1:16" ht="15" customHeight="1">
      <c r="A23" s="7"/>
      <c r="B23" s="11" t="s">
        <v>48</v>
      </c>
      <c r="C23" s="14" t="s">
        <v>49</v>
      </c>
      <c r="D23" s="19">
        <f>SUM(D25:D33)</f>
        <v>21248000</v>
      </c>
      <c r="E23" s="19">
        <f aca="true" t="shared" si="6" ref="E23:O23">SUM(E25:E33)</f>
        <v>24862.29</v>
      </c>
      <c r="F23" s="19">
        <f t="shared" si="6"/>
        <v>424862.29</v>
      </c>
      <c r="G23" s="19">
        <f t="shared" si="6"/>
        <v>21648000</v>
      </c>
      <c r="H23" s="19">
        <f t="shared" si="6"/>
        <v>4652852.0600000005</v>
      </c>
      <c r="I23" s="19">
        <f t="shared" si="6"/>
        <v>16995147.939999998</v>
      </c>
      <c r="J23" s="19">
        <f t="shared" si="6"/>
        <v>2829879.47</v>
      </c>
      <c r="K23" s="19">
        <f t="shared" si="6"/>
        <v>1822972.5899999999</v>
      </c>
      <c r="L23" s="19">
        <f t="shared" si="6"/>
        <v>18818120.529999997</v>
      </c>
      <c r="M23" s="19">
        <f t="shared" si="6"/>
        <v>2802896.7900000005</v>
      </c>
      <c r="N23" s="19">
        <f t="shared" si="6"/>
        <v>2609128.55</v>
      </c>
      <c r="O23" s="19">
        <f t="shared" si="6"/>
        <v>220750.92000000027</v>
      </c>
      <c r="P23" s="4"/>
    </row>
    <row r="24" spans="1:16" ht="15" customHeight="1">
      <c r="A24" s="7"/>
      <c r="B24" s="8"/>
      <c r="C24" s="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</row>
    <row r="25" spans="1:16" ht="25.5">
      <c r="A25" s="7"/>
      <c r="B25" s="16" t="s">
        <v>50</v>
      </c>
      <c r="C25" s="15" t="s">
        <v>51</v>
      </c>
      <c r="D25" s="21">
        <v>1723000</v>
      </c>
      <c r="E25" s="21">
        <v>2040</v>
      </c>
      <c r="F25" s="21">
        <v>2040</v>
      </c>
      <c r="G25" s="21">
        <f aca="true" t="shared" si="7" ref="G25:G33">D25-E25+F25</f>
        <v>1723000</v>
      </c>
      <c r="H25" s="21">
        <v>514901.44999999995</v>
      </c>
      <c r="I25" s="21">
        <f>G25-H25</f>
        <v>1208098.55</v>
      </c>
      <c r="J25" s="21">
        <v>354322.2200000001</v>
      </c>
      <c r="K25" s="21">
        <f>H25-J25</f>
        <v>160579.22999999986</v>
      </c>
      <c r="L25" s="21">
        <f>G25-J25</f>
        <v>1368677.7799999998</v>
      </c>
      <c r="M25" s="21">
        <v>340911.78</v>
      </c>
      <c r="N25" s="21">
        <v>354110.26</v>
      </c>
      <c r="O25" s="21">
        <f>J25-N25</f>
        <v>211.96000000007916</v>
      </c>
      <c r="P25" s="4"/>
    </row>
    <row r="26" spans="1:16" ht="15" customHeight="1">
      <c r="A26" s="7"/>
      <c r="B26" s="16" t="s">
        <v>52</v>
      </c>
      <c r="C26" s="15" t="s">
        <v>53</v>
      </c>
      <c r="D26" s="21">
        <v>165000</v>
      </c>
      <c r="E26" s="21">
        <v>0</v>
      </c>
      <c r="F26" s="21">
        <v>0</v>
      </c>
      <c r="G26" s="21">
        <f t="shared" si="7"/>
        <v>165000</v>
      </c>
      <c r="H26" s="21">
        <v>33766.06</v>
      </c>
      <c r="I26" s="21">
        <f aca="true" t="shared" si="8" ref="I26:I33">G26-H26</f>
        <v>131233.94</v>
      </c>
      <c r="J26" s="21">
        <v>33766.060000000005</v>
      </c>
      <c r="K26" s="21">
        <f aca="true" t="shared" si="9" ref="K26:K33">H26-J26</f>
        <v>0</v>
      </c>
      <c r="L26" s="21">
        <f aca="true" t="shared" si="10" ref="L26:L33">G26-J26</f>
        <v>131233.94</v>
      </c>
      <c r="M26" s="21">
        <v>33766.060000000005</v>
      </c>
      <c r="N26" s="21">
        <v>23812.260000000002</v>
      </c>
      <c r="O26" s="21">
        <f aca="true" t="shared" si="11" ref="O26:O33">J26-N26</f>
        <v>9953.800000000003</v>
      </c>
      <c r="P26" s="4"/>
    </row>
    <row r="27" spans="1:16" ht="25.5">
      <c r="A27" s="7"/>
      <c r="B27" s="16" t="s">
        <v>54</v>
      </c>
      <c r="C27" s="15" t="s">
        <v>55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  <c r="P27" s="4"/>
    </row>
    <row r="28" spans="1:16" ht="15" customHeight="1">
      <c r="A28" s="7"/>
      <c r="B28" s="16" t="s">
        <v>56</v>
      </c>
      <c r="C28" s="15" t="s">
        <v>57</v>
      </c>
      <c r="D28" s="21">
        <v>475000</v>
      </c>
      <c r="E28" s="21">
        <v>12000</v>
      </c>
      <c r="F28" s="21">
        <v>12000</v>
      </c>
      <c r="G28" s="21">
        <f t="shared" si="7"/>
        <v>475000</v>
      </c>
      <c r="H28" s="21">
        <v>63461.950000000004</v>
      </c>
      <c r="I28" s="21">
        <f t="shared" si="8"/>
        <v>411538.05</v>
      </c>
      <c r="J28" s="21">
        <v>23461.95</v>
      </c>
      <c r="K28" s="21">
        <f t="shared" si="9"/>
        <v>40000</v>
      </c>
      <c r="L28" s="21">
        <f t="shared" si="10"/>
        <v>451538.05</v>
      </c>
      <c r="M28" s="21">
        <v>23461.95</v>
      </c>
      <c r="N28" s="21">
        <v>14993.93</v>
      </c>
      <c r="O28" s="21">
        <f t="shared" si="11"/>
        <v>8468.02</v>
      </c>
      <c r="P28" s="4"/>
    </row>
    <row r="29" spans="1:16" ht="15" customHeight="1">
      <c r="A29" s="7"/>
      <c r="B29" s="16" t="s">
        <v>58</v>
      </c>
      <c r="C29" s="15" t="s">
        <v>59</v>
      </c>
      <c r="D29" s="21">
        <v>10465000</v>
      </c>
      <c r="E29" s="21">
        <v>0</v>
      </c>
      <c r="F29" s="21">
        <v>0</v>
      </c>
      <c r="G29" s="21">
        <f t="shared" si="7"/>
        <v>10465000</v>
      </c>
      <c r="H29" s="21">
        <v>1807335.9300000002</v>
      </c>
      <c r="I29" s="21">
        <f t="shared" si="8"/>
        <v>8657664.07</v>
      </c>
      <c r="J29" s="21">
        <v>724230.7000000001</v>
      </c>
      <c r="K29" s="21">
        <f t="shared" si="9"/>
        <v>1083105.23</v>
      </c>
      <c r="L29" s="21">
        <f t="shared" si="10"/>
        <v>9740769.3</v>
      </c>
      <c r="M29" s="21">
        <v>722390.7000000001</v>
      </c>
      <c r="N29" s="21">
        <v>701007.34</v>
      </c>
      <c r="O29" s="21">
        <f t="shared" si="11"/>
        <v>23223.360000000102</v>
      </c>
      <c r="P29" s="4"/>
    </row>
    <row r="30" spans="1:16" ht="15" customHeight="1">
      <c r="A30" s="7"/>
      <c r="B30" s="16" t="s">
        <v>60</v>
      </c>
      <c r="C30" s="15" t="s">
        <v>61</v>
      </c>
      <c r="D30" s="21">
        <v>6040000</v>
      </c>
      <c r="E30" s="21">
        <v>0</v>
      </c>
      <c r="F30" s="21">
        <v>0</v>
      </c>
      <c r="G30" s="21">
        <f t="shared" si="7"/>
        <v>6040000</v>
      </c>
      <c r="H30" s="21">
        <v>1466654.83</v>
      </c>
      <c r="I30" s="21">
        <f t="shared" si="8"/>
        <v>4573345.17</v>
      </c>
      <c r="J30" s="21">
        <v>1466654.83</v>
      </c>
      <c r="K30" s="21">
        <f t="shared" si="9"/>
        <v>0</v>
      </c>
      <c r="L30" s="21">
        <f t="shared" si="10"/>
        <v>4573345.17</v>
      </c>
      <c r="M30" s="21">
        <v>1466654.83</v>
      </c>
      <c r="N30" s="21">
        <v>1319834.47</v>
      </c>
      <c r="O30" s="21">
        <f t="shared" si="11"/>
        <v>146820.3600000001</v>
      </c>
      <c r="P30" s="4"/>
    </row>
    <row r="31" spans="1:16" ht="25.5">
      <c r="A31" s="7"/>
      <c r="B31" s="16" t="s">
        <v>62</v>
      </c>
      <c r="C31" s="15" t="s">
        <v>63</v>
      </c>
      <c r="D31" s="21">
        <v>1085000</v>
      </c>
      <c r="E31" s="21">
        <v>0</v>
      </c>
      <c r="F31" s="21">
        <v>0</v>
      </c>
      <c r="G31" s="21">
        <f t="shared" si="7"/>
        <v>1085000</v>
      </c>
      <c r="H31" s="21">
        <v>63588.229999999996</v>
      </c>
      <c r="I31" s="21">
        <f t="shared" si="8"/>
        <v>1021411.77</v>
      </c>
      <c r="J31" s="21">
        <v>22783.02</v>
      </c>
      <c r="K31" s="21">
        <f t="shared" si="9"/>
        <v>40805.20999999999</v>
      </c>
      <c r="L31" s="21">
        <f t="shared" si="10"/>
        <v>1062216.98</v>
      </c>
      <c r="M31" s="21">
        <v>22783.02</v>
      </c>
      <c r="N31" s="21">
        <v>5316.9</v>
      </c>
      <c r="O31" s="21">
        <f t="shared" si="11"/>
        <v>17466.120000000003</v>
      </c>
      <c r="P31" s="4"/>
    </row>
    <row r="32" spans="1:16" ht="15" customHeight="1">
      <c r="A32" s="7"/>
      <c r="B32" s="16" t="s">
        <v>158</v>
      </c>
      <c r="C32" s="15" t="s">
        <v>159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  <c r="P32" s="4"/>
    </row>
    <row r="33" spans="1:16" ht="15" customHeight="1">
      <c r="A33" s="7"/>
      <c r="B33" s="16" t="s">
        <v>64</v>
      </c>
      <c r="C33" s="15" t="s">
        <v>65</v>
      </c>
      <c r="D33" s="21">
        <v>1295000</v>
      </c>
      <c r="E33" s="21">
        <v>10822.29</v>
      </c>
      <c r="F33" s="21">
        <v>410822.29</v>
      </c>
      <c r="G33" s="21">
        <f t="shared" si="7"/>
        <v>1695000</v>
      </c>
      <c r="H33" s="21">
        <v>703143.61</v>
      </c>
      <c r="I33" s="21">
        <f t="shared" si="8"/>
        <v>991856.39</v>
      </c>
      <c r="J33" s="21">
        <v>204660.69</v>
      </c>
      <c r="K33" s="21">
        <f t="shared" si="9"/>
        <v>498482.92</v>
      </c>
      <c r="L33" s="21">
        <f t="shared" si="10"/>
        <v>1490339.31</v>
      </c>
      <c r="M33" s="21">
        <v>192928.45</v>
      </c>
      <c r="N33" s="21">
        <v>190053.39</v>
      </c>
      <c r="O33" s="21">
        <f t="shared" si="11"/>
        <v>14607.299999999988</v>
      </c>
      <c r="P33" s="4"/>
    </row>
    <row r="34" spans="1:16" ht="15" customHeight="1">
      <c r="A34" s="7"/>
      <c r="B34" s="8"/>
      <c r="C34" s="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</row>
    <row r="35" spans="1:16" ht="15" customHeight="1">
      <c r="A35" s="7"/>
      <c r="B35" s="11" t="s">
        <v>66</v>
      </c>
      <c r="C35" s="14" t="s">
        <v>67</v>
      </c>
      <c r="D35" s="19">
        <f>SUM(D37:D45)</f>
        <v>908153480</v>
      </c>
      <c r="E35" s="19">
        <f aca="true" t="shared" si="12" ref="E35:O35">SUM(E37:E45)</f>
        <v>7974501.47</v>
      </c>
      <c r="F35" s="19">
        <f t="shared" si="12"/>
        <v>24526471.58</v>
      </c>
      <c r="G35" s="19">
        <f t="shared" si="12"/>
        <v>924705450.11</v>
      </c>
      <c r="H35" s="19">
        <f t="shared" si="12"/>
        <v>250090378.42000002</v>
      </c>
      <c r="I35" s="19">
        <f t="shared" si="12"/>
        <v>674615071.69</v>
      </c>
      <c r="J35" s="19">
        <f t="shared" si="12"/>
        <v>190939571.65</v>
      </c>
      <c r="K35" s="19">
        <f t="shared" si="12"/>
        <v>59150806.769999996</v>
      </c>
      <c r="L35" s="19">
        <f t="shared" si="12"/>
        <v>733765878.46</v>
      </c>
      <c r="M35" s="19">
        <f t="shared" si="12"/>
        <v>190746571.09</v>
      </c>
      <c r="N35" s="19">
        <f t="shared" si="12"/>
        <v>190050575.70999998</v>
      </c>
      <c r="O35" s="19">
        <f t="shared" si="12"/>
        <v>888995.9400000182</v>
      </c>
      <c r="P35" s="4"/>
    </row>
    <row r="36" spans="1:16" ht="15" customHeight="1">
      <c r="A36" s="7"/>
      <c r="B36" s="8"/>
      <c r="C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"/>
    </row>
    <row r="37" spans="1:16" ht="15" customHeight="1">
      <c r="A37" s="7"/>
      <c r="B37" s="16" t="s">
        <v>68</v>
      </c>
      <c r="C37" s="15" t="s">
        <v>69</v>
      </c>
      <c r="D37" s="21">
        <v>28435000</v>
      </c>
      <c r="E37" s="21">
        <v>0</v>
      </c>
      <c r="F37" s="21">
        <v>0</v>
      </c>
      <c r="G37" s="21">
        <f aca="true" t="shared" si="13" ref="G37:G44">D37-E37+F37</f>
        <v>28435000</v>
      </c>
      <c r="H37" s="21">
        <v>27865889.79</v>
      </c>
      <c r="I37" s="21">
        <f>G37-H37</f>
        <v>569110.2100000009</v>
      </c>
      <c r="J37" s="21">
        <v>6026318.01</v>
      </c>
      <c r="K37" s="21">
        <f>H37-J37</f>
        <v>21839571.78</v>
      </c>
      <c r="L37" s="21">
        <f>G37-J37</f>
        <v>22408681.990000002</v>
      </c>
      <c r="M37" s="21">
        <v>6026318.01</v>
      </c>
      <c r="N37" s="21">
        <v>6021992.59</v>
      </c>
      <c r="O37" s="21">
        <f>J37-N37</f>
        <v>4325.4199999999255</v>
      </c>
      <c r="P37" s="4"/>
    </row>
    <row r="38" spans="1:16" ht="15" customHeight="1">
      <c r="A38" s="7"/>
      <c r="B38" s="16" t="s">
        <v>70</v>
      </c>
      <c r="C38" s="15" t="s">
        <v>71</v>
      </c>
      <c r="D38" s="21">
        <v>12240000</v>
      </c>
      <c r="E38" s="21">
        <v>0</v>
      </c>
      <c r="F38" s="21">
        <v>0</v>
      </c>
      <c r="G38" s="21">
        <f t="shared" si="13"/>
        <v>12240000</v>
      </c>
      <c r="H38" s="21">
        <v>4213200</v>
      </c>
      <c r="I38" s="21">
        <f aca="true" t="shared" si="14" ref="I38:I44">G38-H38</f>
        <v>8026800</v>
      </c>
      <c r="J38" s="21">
        <v>991023.5299999999</v>
      </c>
      <c r="K38" s="21">
        <f aca="true" t="shared" si="15" ref="K38:K44">H38-J38</f>
        <v>3222176.47</v>
      </c>
      <c r="L38" s="21">
        <f aca="true" t="shared" si="16" ref="L38:L44">G38-J38</f>
        <v>11248976.47</v>
      </c>
      <c r="M38" s="21">
        <v>991023.53</v>
      </c>
      <c r="N38" s="21">
        <v>885482.5099999999</v>
      </c>
      <c r="O38" s="21">
        <f aca="true" t="shared" si="17" ref="O38:O44">J38-N38</f>
        <v>105541.02000000002</v>
      </c>
      <c r="P38" s="4"/>
    </row>
    <row r="39" spans="1:16" ht="25.5">
      <c r="A39" s="7"/>
      <c r="B39" s="16" t="s">
        <v>72</v>
      </c>
      <c r="C39" s="15" t="s">
        <v>73</v>
      </c>
      <c r="D39" s="21">
        <v>23905000</v>
      </c>
      <c r="E39" s="21">
        <v>803746</v>
      </c>
      <c r="F39" s="21">
        <v>4195301.47</v>
      </c>
      <c r="G39" s="21">
        <f t="shared" si="13"/>
        <v>27296555.47</v>
      </c>
      <c r="H39" s="21">
        <v>12746880.429999998</v>
      </c>
      <c r="I39" s="21">
        <f t="shared" si="14"/>
        <v>14549675.040000001</v>
      </c>
      <c r="J39" s="21">
        <v>3983952.6100000003</v>
      </c>
      <c r="K39" s="21">
        <f t="shared" si="15"/>
        <v>8762927.819999997</v>
      </c>
      <c r="L39" s="21">
        <f t="shared" si="16"/>
        <v>23312602.86</v>
      </c>
      <c r="M39" s="21">
        <v>3983152.2100000004</v>
      </c>
      <c r="N39" s="21">
        <v>3789567.6399999997</v>
      </c>
      <c r="O39" s="21">
        <f t="shared" si="17"/>
        <v>194384.97000000067</v>
      </c>
      <c r="P39" s="4"/>
    </row>
    <row r="40" spans="1:16" ht="15" customHeight="1">
      <c r="A40" s="7"/>
      <c r="B40" s="16" t="s">
        <v>74</v>
      </c>
      <c r="C40" s="15" t="s">
        <v>75</v>
      </c>
      <c r="D40" s="21">
        <v>2520000</v>
      </c>
      <c r="E40" s="21">
        <v>0</v>
      </c>
      <c r="F40" s="21">
        <v>0</v>
      </c>
      <c r="G40" s="21">
        <f t="shared" si="13"/>
        <v>2520000</v>
      </c>
      <c r="H40" s="21">
        <v>1601693.42</v>
      </c>
      <c r="I40" s="21">
        <f t="shared" si="14"/>
        <v>918306.5800000001</v>
      </c>
      <c r="J40" s="21">
        <v>1601693.42</v>
      </c>
      <c r="K40" s="21">
        <f t="shared" si="15"/>
        <v>0</v>
      </c>
      <c r="L40" s="21">
        <f t="shared" si="16"/>
        <v>918306.5800000001</v>
      </c>
      <c r="M40" s="21">
        <v>1601693.42</v>
      </c>
      <c r="N40" s="21">
        <v>1601693.42</v>
      </c>
      <c r="O40" s="21">
        <f t="shared" si="17"/>
        <v>0</v>
      </c>
      <c r="P40" s="4"/>
    </row>
    <row r="41" spans="1:16" ht="25.5">
      <c r="A41" s="7"/>
      <c r="B41" s="16" t="s">
        <v>76</v>
      </c>
      <c r="C41" s="15" t="s">
        <v>77</v>
      </c>
      <c r="D41" s="21">
        <v>16210000</v>
      </c>
      <c r="E41" s="21">
        <v>300000</v>
      </c>
      <c r="F41" s="21">
        <v>2500000</v>
      </c>
      <c r="G41" s="21">
        <f t="shared" si="13"/>
        <v>18410000</v>
      </c>
      <c r="H41" s="21">
        <v>5201335.699999998</v>
      </c>
      <c r="I41" s="21">
        <f t="shared" si="14"/>
        <v>13208664.3</v>
      </c>
      <c r="J41" s="21">
        <v>2092222.3999999997</v>
      </c>
      <c r="K41" s="21">
        <f t="shared" si="15"/>
        <v>3109113.299999999</v>
      </c>
      <c r="L41" s="21">
        <f t="shared" si="16"/>
        <v>16317777.6</v>
      </c>
      <c r="M41" s="21">
        <v>2057303.5699999998</v>
      </c>
      <c r="N41" s="21">
        <v>1849813.8000000003</v>
      </c>
      <c r="O41" s="21">
        <f t="shared" si="17"/>
        <v>242408.5999999994</v>
      </c>
      <c r="P41" s="4"/>
    </row>
    <row r="42" spans="1:16" ht="15" customHeight="1">
      <c r="A42" s="7"/>
      <c r="B42" s="16" t="s">
        <v>78</v>
      </c>
      <c r="C42" s="15" t="s">
        <v>79</v>
      </c>
      <c r="D42" s="21">
        <v>4310000</v>
      </c>
      <c r="E42" s="21">
        <v>50000</v>
      </c>
      <c r="F42" s="21">
        <v>50000</v>
      </c>
      <c r="G42" s="21">
        <f t="shared" si="13"/>
        <v>4310000</v>
      </c>
      <c r="H42" s="21">
        <v>317984.06</v>
      </c>
      <c r="I42" s="21">
        <f t="shared" si="14"/>
        <v>3992015.94</v>
      </c>
      <c r="J42" s="21">
        <v>123568.06</v>
      </c>
      <c r="K42" s="21">
        <f t="shared" si="15"/>
        <v>194416</v>
      </c>
      <c r="L42" s="21">
        <f t="shared" si="16"/>
        <v>4186431.94</v>
      </c>
      <c r="M42" s="21">
        <v>123568.06</v>
      </c>
      <c r="N42" s="21">
        <v>105135.66</v>
      </c>
      <c r="O42" s="21">
        <f t="shared" si="17"/>
        <v>18432.399999999994</v>
      </c>
      <c r="P42" s="4"/>
    </row>
    <row r="43" spans="1:16" ht="15" customHeight="1">
      <c r="A43" s="7"/>
      <c r="B43" s="16" t="s">
        <v>80</v>
      </c>
      <c r="C43" s="15" t="s">
        <v>81</v>
      </c>
      <c r="D43" s="21">
        <v>7205000</v>
      </c>
      <c r="E43" s="21">
        <v>0</v>
      </c>
      <c r="F43" s="21">
        <v>0</v>
      </c>
      <c r="G43" s="21">
        <f t="shared" si="13"/>
        <v>7205000</v>
      </c>
      <c r="H43" s="21">
        <v>1837323.09</v>
      </c>
      <c r="I43" s="21">
        <f t="shared" si="14"/>
        <v>5367676.91</v>
      </c>
      <c r="J43" s="21">
        <v>1821241.09</v>
      </c>
      <c r="K43" s="21">
        <f t="shared" si="15"/>
        <v>16082</v>
      </c>
      <c r="L43" s="21">
        <f t="shared" si="16"/>
        <v>5383758.91</v>
      </c>
      <c r="M43" s="21">
        <v>1663959.76</v>
      </c>
      <c r="N43" s="21">
        <v>1605088.7599999998</v>
      </c>
      <c r="O43" s="21">
        <f t="shared" si="17"/>
        <v>216152.3300000003</v>
      </c>
      <c r="P43" s="4"/>
    </row>
    <row r="44" spans="1:16" ht="15" customHeight="1">
      <c r="A44" s="7"/>
      <c r="B44" s="16" t="s">
        <v>82</v>
      </c>
      <c r="C44" s="15" t="s">
        <v>83</v>
      </c>
      <c r="D44" s="21">
        <v>1400000</v>
      </c>
      <c r="E44" s="21">
        <v>0</v>
      </c>
      <c r="F44" s="21">
        <v>0</v>
      </c>
      <c r="G44" s="21">
        <f t="shared" si="13"/>
        <v>1400000</v>
      </c>
      <c r="H44" s="21">
        <v>31544</v>
      </c>
      <c r="I44" s="21">
        <f t="shared" si="14"/>
        <v>1368456</v>
      </c>
      <c r="J44" s="21">
        <v>31544</v>
      </c>
      <c r="K44" s="21">
        <f t="shared" si="15"/>
        <v>0</v>
      </c>
      <c r="L44" s="21">
        <f t="shared" si="16"/>
        <v>1368456</v>
      </c>
      <c r="M44" s="21">
        <v>31544</v>
      </c>
      <c r="N44" s="21">
        <v>31544</v>
      </c>
      <c r="O44" s="21">
        <f t="shared" si="17"/>
        <v>0</v>
      </c>
      <c r="P44" s="4"/>
    </row>
    <row r="45" spans="1:16" ht="15" customHeight="1">
      <c r="A45" s="7"/>
      <c r="B45" s="16" t="s">
        <v>84</v>
      </c>
      <c r="C45" s="15" t="s">
        <v>85</v>
      </c>
      <c r="D45" s="21">
        <v>811928480</v>
      </c>
      <c r="E45" s="21">
        <v>6820755.47</v>
      </c>
      <c r="F45" s="21">
        <v>17781170.11</v>
      </c>
      <c r="G45" s="21">
        <f>D45-E45+F45</f>
        <v>822888894.64</v>
      </c>
      <c r="H45" s="21">
        <v>196274527.93</v>
      </c>
      <c r="I45" s="21">
        <f>G45-H45</f>
        <v>626614366.71</v>
      </c>
      <c r="J45" s="21">
        <v>174268008.53</v>
      </c>
      <c r="K45" s="21">
        <f>H45-J45</f>
        <v>22006519.400000006</v>
      </c>
      <c r="L45" s="21">
        <f>G45-J45</f>
        <v>648620886.11</v>
      </c>
      <c r="M45" s="21">
        <v>174268008.53</v>
      </c>
      <c r="N45" s="21">
        <v>174160257.32999998</v>
      </c>
      <c r="O45" s="21">
        <f>J45-N45</f>
        <v>107751.20000001788</v>
      </c>
      <c r="P45" s="4"/>
    </row>
    <row r="46" spans="1:16" ht="15" customHeight="1">
      <c r="A46" s="7"/>
      <c r="B46" s="8"/>
      <c r="C46" s="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</row>
    <row r="47" spans="1:16" ht="25.5">
      <c r="A47" s="7"/>
      <c r="B47" s="11" t="s">
        <v>86</v>
      </c>
      <c r="C47" s="17" t="s">
        <v>87</v>
      </c>
      <c r="D47" s="19">
        <f aca="true" t="shared" si="18" ref="D47:O47">SUM(D49:D55)</f>
        <v>54000000</v>
      </c>
      <c r="E47" s="19">
        <f t="shared" si="18"/>
        <v>0</v>
      </c>
      <c r="F47" s="19">
        <f t="shared" si="18"/>
        <v>28469000</v>
      </c>
      <c r="G47" s="19">
        <f t="shared" si="18"/>
        <v>82469000</v>
      </c>
      <c r="H47" s="19">
        <f t="shared" si="18"/>
        <v>80414860</v>
      </c>
      <c r="I47" s="19">
        <f t="shared" si="18"/>
        <v>2054140</v>
      </c>
      <c r="J47" s="19">
        <f t="shared" si="18"/>
        <v>80414860</v>
      </c>
      <c r="K47" s="19">
        <f t="shared" si="18"/>
        <v>0</v>
      </c>
      <c r="L47" s="19">
        <f t="shared" si="18"/>
        <v>2054140</v>
      </c>
      <c r="M47" s="19">
        <f t="shared" si="18"/>
        <v>80414860</v>
      </c>
      <c r="N47" s="19">
        <f t="shared" si="18"/>
        <v>80414860</v>
      </c>
      <c r="O47" s="19">
        <f t="shared" si="18"/>
        <v>0</v>
      </c>
      <c r="P47" s="4"/>
    </row>
    <row r="48" spans="1:16" ht="15" customHeight="1">
      <c r="A48" s="7"/>
      <c r="B48" s="8"/>
      <c r="C48" s="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4"/>
    </row>
    <row r="49" spans="1:16" ht="15" customHeight="1">
      <c r="A49" s="7"/>
      <c r="B49" s="16" t="s">
        <v>88</v>
      </c>
      <c r="C49" s="15" t="s">
        <v>89</v>
      </c>
      <c r="D49" s="21">
        <v>54000000</v>
      </c>
      <c r="E49" s="21">
        <v>0</v>
      </c>
      <c r="F49" s="21">
        <v>28469000</v>
      </c>
      <c r="G49" s="21">
        <f aca="true" t="shared" si="19" ref="G49:G55">D49-E49+F49</f>
        <v>82469000</v>
      </c>
      <c r="H49" s="21">
        <v>80414860</v>
      </c>
      <c r="I49" s="21">
        <f aca="true" t="shared" si="20" ref="I49:I55">G49-H49</f>
        <v>2054140</v>
      </c>
      <c r="J49" s="21">
        <v>80414860</v>
      </c>
      <c r="K49" s="21">
        <f aca="true" t="shared" si="21" ref="K49:K55">H49-J49</f>
        <v>0</v>
      </c>
      <c r="L49" s="21">
        <f aca="true" t="shared" si="22" ref="L49:L55">G49-J49</f>
        <v>2054140</v>
      </c>
      <c r="M49" s="21">
        <v>80414860</v>
      </c>
      <c r="N49" s="21">
        <v>80414860</v>
      </c>
      <c r="O49" s="21">
        <f aca="true" t="shared" si="23" ref="O49:O55">J49-N49</f>
        <v>0</v>
      </c>
      <c r="P49" s="4"/>
    </row>
    <row r="50" spans="1:16" ht="15" customHeight="1">
      <c r="A50" s="7"/>
      <c r="B50" s="16" t="s">
        <v>90</v>
      </c>
      <c r="C50" s="15" t="s">
        <v>91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  <c r="P50" s="4"/>
    </row>
    <row r="51" spans="1:16" ht="15" customHeight="1">
      <c r="A51" s="7"/>
      <c r="B51" s="16" t="s">
        <v>92</v>
      </c>
      <c r="C51" s="15" t="s">
        <v>93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  <c r="P51" s="4"/>
    </row>
    <row r="52" spans="1:16" ht="15" customHeight="1">
      <c r="A52" s="7"/>
      <c r="B52" s="16" t="s">
        <v>94</v>
      </c>
      <c r="C52" s="15" t="s">
        <v>95</v>
      </c>
      <c r="D52" s="21">
        <v>0</v>
      </c>
      <c r="E52" s="21">
        <v>0</v>
      </c>
      <c r="F52" s="21">
        <v>0</v>
      </c>
      <c r="G52" s="21">
        <f t="shared" si="19"/>
        <v>0</v>
      </c>
      <c r="H52" s="21">
        <v>0</v>
      </c>
      <c r="I52" s="21">
        <f t="shared" si="20"/>
        <v>0</v>
      </c>
      <c r="J52" s="21">
        <v>0</v>
      </c>
      <c r="K52" s="21">
        <f t="shared" si="21"/>
        <v>0</v>
      </c>
      <c r="L52" s="21">
        <f t="shared" si="22"/>
        <v>0</v>
      </c>
      <c r="M52" s="21">
        <v>0</v>
      </c>
      <c r="N52" s="21">
        <v>0</v>
      </c>
      <c r="O52" s="21">
        <f t="shared" si="23"/>
        <v>0</v>
      </c>
      <c r="P52" s="4"/>
    </row>
    <row r="53" spans="1:16" ht="15" customHeight="1">
      <c r="A53" s="7"/>
      <c r="B53" s="16" t="s">
        <v>96</v>
      </c>
      <c r="C53" s="15" t="s">
        <v>97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  <c r="P53" s="4"/>
    </row>
    <row r="54" spans="1:16" ht="15" customHeight="1">
      <c r="A54" s="7"/>
      <c r="B54" s="16" t="s">
        <v>98</v>
      </c>
      <c r="C54" s="15" t="s">
        <v>160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  <c r="P54" s="4"/>
    </row>
    <row r="55" spans="1:16" ht="15" customHeight="1">
      <c r="A55" s="7"/>
      <c r="B55" s="16" t="s">
        <v>99</v>
      </c>
      <c r="C55" s="15" t="s">
        <v>100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  <c r="P55" s="4"/>
    </row>
    <row r="56" spans="1:16" ht="15" customHeight="1">
      <c r="A56" s="7"/>
      <c r="B56" s="8"/>
      <c r="C56" s="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4"/>
    </row>
    <row r="57" spans="1:16" ht="15" customHeight="1">
      <c r="A57" s="7"/>
      <c r="B57" s="11" t="s">
        <v>101</v>
      </c>
      <c r="C57" s="14" t="s">
        <v>102</v>
      </c>
      <c r="D57" s="19">
        <f>SUM(D59:D67)</f>
        <v>8235000</v>
      </c>
      <c r="E57" s="19">
        <f aca="true" t="shared" si="24" ref="E57:O57">SUM(E59:E67)</f>
        <v>1</v>
      </c>
      <c r="F57" s="19">
        <f t="shared" si="24"/>
        <v>640001</v>
      </c>
      <c r="G57" s="19">
        <f t="shared" si="24"/>
        <v>8875000</v>
      </c>
      <c r="H57" s="19">
        <f t="shared" si="24"/>
        <v>3469958.87</v>
      </c>
      <c r="I57" s="19">
        <f t="shared" si="24"/>
        <v>5405041.13</v>
      </c>
      <c r="J57" s="19">
        <f t="shared" si="24"/>
        <v>2724958.87</v>
      </c>
      <c r="K57" s="19">
        <f t="shared" si="24"/>
        <v>745000</v>
      </c>
      <c r="L57" s="19">
        <f t="shared" si="24"/>
        <v>6150041.13</v>
      </c>
      <c r="M57" s="19">
        <f t="shared" si="24"/>
        <v>2724958.87</v>
      </c>
      <c r="N57" s="19">
        <f t="shared" si="24"/>
        <v>2724958.87</v>
      </c>
      <c r="O57" s="19">
        <f t="shared" si="24"/>
        <v>0</v>
      </c>
      <c r="P57" s="4"/>
    </row>
    <row r="58" spans="1:16" ht="15" customHeight="1">
      <c r="A58" s="7"/>
      <c r="B58" s="8"/>
      <c r="C58" s="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"/>
    </row>
    <row r="59" spans="1:16" ht="15" customHeight="1">
      <c r="A59" s="7"/>
      <c r="B59" s="16" t="s">
        <v>103</v>
      </c>
      <c r="C59" s="15" t="s">
        <v>104</v>
      </c>
      <c r="D59" s="21">
        <v>1675000</v>
      </c>
      <c r="E59" s="21">
        <v>1</v>
      </c>
      <c r="F59" s="21">
        <v>0</v>
      </c>
      <c r="G59" s="21">
        <f aca="true" t="shared" si="25" ref="G59:G67">D59-E59+F59</f>
        <v>1674999</v>
      </c>
      <c r="H59" s="21">
        <v>137343.02</v>
      </c>
      <c r="I59" s="21">
        <f aca="true" t="shared" si="26" ref="I59:I67">G59-H59</f>
        <v>1537655.98</v>
      </c>
      <c r="J59" s="21">
        <v>32343.02</v>
      </c>
      <c r="K59" s="21">
        <f aca="true" t="shared" si="27" ref="K59:K67">H59-J59</f>
        <v>104999.99999999999</v>
      </c>
      <c r="L59" s="21">
        <f aca="true" t="shared" si="28" ref="L59:L67">G59-J59</f>
        <v>1642655.98</v>
      </c>
      <c r="M59" s="21">
        <v>32343.02</v>
      </c>
      <c r="N59" s="21">
        <v>32343.02</v>
      </c>
      <c r="O59" s="21">
        <f aca="true" t="shared" si="29" ref="O59:O67">J59-N59</f>
        <v>0</v>
      </c>
      <c r="P59" s="4"/>
    </row>
    <row r="60" spans="1:16" ht="15" customHeight="1">
      <c r="A60" s="7"/>
      <c r="B60" s="16" t="s">
        <v>105</v>
      </c>
      <c r="C60" s="15" t="s">
        <v>106</v>
      </c>
      <c r="D60" s="21">
        <v>10000</v>
      </c>
      <c r="E60" s="21">
        <v>0</v>
      </c>
      <c r="F60" s="21">
        <v>0</v>
      </c>
      <c r="G60" s="21">
        <f t="shared" si="25"/>
        <v>10000</v>
      </c>
      <c r="H60" s="21">
        <v>0</v>
      </c>
      <c r="I60" s="21">
        <f t="shared" si="26"/>
        <v>10000</v>
      </c>
      <c r="J60" s="21">
        <v>0</v>
      </c>
      <c r="K60" s="21">
        <f t="shared" si="27"/>
        <v>0</v>
      </c>
      <c r="L60" s="21">
        <f t="shared" si="28"/>
        <v>10000</v>
      </c>
      <c r="M60" s="21">
        <v>0</v>
      </c>
      <c r="N60" s="21">
        <v>0</v>
      </c>
      <c r="O60" s="21">
        <f t="shared" si="29"/>
        <v>0</v>
      </c>
      <c r="P60" s="4"/>
    </row>
    <row r="61" spans="1:16" ht="15" customHeight="1">
      <c r="A61" s="7"/>
      <c r="B61" s="16" t="s">
        <v>107</v>
      </c>
      <c r="C61" s="15" t="s">
        <v>108</v>
      </c>
      <c r="D61" s="21">
        <v>600000</v>
      </c>
      <c r="E61" s="21">
        <v>0</v>
      </c>
      <c r="F61" s="21">
        <v>0</v>
      </c>
      <c r="G61" s="21">
        <f t="shared" si="25"/>
        <v>600000</v>
      </c>
      <c r="H61" s="21">
        <v>17226</v>
      </c>
      <c r="I61" s="21">
        <f t="shared" si="26"/>
        <v>582774</v>
      </c>
      <c r="J61" s="21">
        <v>17226</v>
      </c>
      <c r="K61" s="21">
        <f t="shared" si="27"/>
        <v>0</v>
      </c>
      <c r="L61" s="21">
        <f t="shared" si="28"/>
        <v>582774</v>
      </c>
      <c r="M61" s="21">
        <v>17226</v>
      </c>
      <c r="N61" s="21">
        <v>17226</v>
      </c>
      <c r="O61" s="21">
        <f t="shared" si="29"/>
        <v>0</v>
      </c>
      <c r="P61" s="4"/>
    </row>
    <row r="62" spans="1:16" ht="15" customHeight="1">
      <c r="A62" s="7"/>
      <c r="B62" s="16" t="s">
        <v>109</v>
      </c>
      <c r="C62" s="15" t="s">
        <v>110</v>
      </c>
      <c r="D62" s="21">
        <v>2500000</v>
      </c>
      <c r="E62" s="21">
        <v>0</v>
      </c>
      <c r="F62" s="21">
        <v>640000</v>
      </c>
      <c r="G62" s="21">
        <f t="shared" si="25"/>
        <v>3140000</v>
      </c>
      <c r="H62" s="21">
        <v>640000</v>
      </c>
      <c r="I62" s="21">
        <f t="shared" si="26"/>
        <v>2500000</v>
      </c>
      <c r="J62" s="21">
        <v>0</v>
      </c>
      <c r="K62" s="21">
        <f t="shared" si="27"/>
        <v>640000</v>
      </c>
      <c r="L62" s="21">
        <f t="shared" si="28"/>
        <v>3140000</v>
      </c>
      <c r="M62" s="21">
        <v>0</v>
      </c>
      <c r="N62" s="21">
        <v>0</v>
      </c>
      <c r="O62" s="21">
        <f t="shared" si="29"/>
        <v>0</v>
      </c>
      <c r="P62" s="4"/>
    </row>
    <row r="63" spans="1:16" ht="15" customHeight="1">
      <c r="A63" s="7"/>
      <c r="B63" s="16" t="s">
        <v>111</v>
      </c>
      <c r="C63" s="15" t="s">
        <v>112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  <c r="P63" s="4"/>
    </row>
    <row r="64" spans="1:16" ht="15" customHeight="1">
      <c r="A64" s="7"/>
      <c r="B64" s="16" t="s">
        <v>113</v>
      </c>
      <c r="C64" s="15" t="s">
        <v>114</v>
      </c>
      <c r="D64" s="21">
        <v>3050000</v>
      </c>
      <c r="E64" s="21">
        <v>0</v>
      </c>
      <c r="F64" s="21">
        <v>0</v>
      </c>
      <c r="G64" s="21">
        <f t="shared" si="25"/>
        <v>3050000</v>
      </c>
      <c r="H64" s="21">
        <v>298455.06</v>
      </c>
      <c r="I64" s="21">
        <f t="shared" si="26"/>
        <v>2751544.94</v>
      </c>
      <c r="J64" s="21">
        <v>298455.06</v>
      </c>
      <c r="K64" s="21">
        <f t="shared" si="27"/>
        <v>0</v>
      </c>
      <c r="L64" s="21">
        <f t="shared" si="28"/>
        <v>2751544.94</v>
      </c>
      <c r="M64" s="21">
        <v>298455.06</v>
      </c>
      <c r="N64" s="21">
        <v>298455.06</v>
      </c>
      <c r="O64" s="21">
        <f t="shared" si="29"/>
        <v>0</v>
      </c>
      <c r="P64" s="4"/>
    </row>
    <row r="65" spans="1:16" ht="15" customHeight="1">
      <c r="A65" s="7"/>
      <c r="B65" s="16" t="s">
        <v>115</v>
      </c>
      <c r="C65" s="15" t="s">
        <v>161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  <c r="P65" s="4"/>
    </row>
    <row r="66" spans="1:16" ht="15" customHeight="1">
      <c r="A66" s="7"/>
      <c r="B66" s="16" t="s">
        <v>116</v>
      </c>
      <c r="C66" s="15" t="s">
        <v>117</v>
      </c>
      <c r="D66" s="21">
        <v>0</v>
      </c>
      <c r="E66" s="21">
        <v>0</v>
      </c>
      <c r="F66" s="21">
        <v>1</v>
      </c>
      <c r="G66" s="21">
        <f>D66-E66+F66</f>
        <v>1</v>
      </c>
      <c r="H66" s="21">
        <v>2376934.79</v>
      </c>
      <c r="I66" s="21">
        <f>G66-H66</f>
        <v>-2376933.79</v>
      </c>
      <c r="J66" s="21">
        <v>2376934.79</v>
      </c>
      <c r="K66" s="21">
        <f>H66-J66</f>
        <v>0</v>
      </c>
      <c r="L66" s="21">
        <f>G66-J66</f>
        <v>-2376933.79</v>
      </c>
      <c r="M66" s="21">
        <v>2376934.79</v>
      </c>
      <c r="N66" s="21">
        <v>2376934.79</v>
      </c>
      <c r="O66" s="21">
        <f>J66-N66</f>
        <v>0</v>
      </c>
      <c r="P66" s="4"/>
    </row>
    <row r="67" spans="1:16" ht="15" customHeight="1">
      <c r="A67" s="7"/>
      <c r="B67" s="16" t="s">
        <v>118</v>
      </c>
      <c r="C67" s="15" t="s">
        <v>119</v>
      </c>
      <c r="D67" s="21">
        <v>400000</v>
      </c>
      <c r="E67" s="21">
        <v>0</v>
      </c>
      <c r="F67" s="21">
        <v>0</v>
      </c>
      <c r="G67" s="21">
        <f t="shared" si="25"/>
        <v>400000</v>
      </c>
      <c r="H67" s="21">
        <v>0</v>
      </c>
      <c r="I67" s="21">
        <f t="shared" si="26"/>
        <v>400000</v>
      </c>
      <c r="J67" s="21">
        <v>0</v>
      </c>
      <c r="K67" s="21">
        <f t="shared" si="27"/>
        <v>0</v>
      </c>
      <c r="L67" s="21">
        <f t="shared" si="28"/>
        <v>400000</v>
      </c>
      <c r="M67" s="21">
        <v>0</v>
      </c>
      <c r="N67" s="21">
        <v>0</v>
      </c>
      <c r="O67" s="21">
        <f t="shared" si="29"/>
        <v>0</v>
      </c>
      <c r="P67" s="4"/>
    </row>
    <row r="68" spans="1:16" ht="15" customHeight="1">
      <c r="A68" s="7"/>
      <c r="B68" s="8"/>
      <c r="C68" s="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"/>
    </row>
    <row r="69" spans="1:16" ht="15" customHeight="1">
      <c r="A69" s="7"/>
      <c r="B69" s="11" t="s">
        <v>120</v>
      </c>
      <c r="C69" s="14" t="s">
        <v>121</v>
      </c>
      <c r="D69" s="19">
        <f>SUM(D71:D73)</f>
        <v>50000000</v>
      </c>
      <c r="E69" s="19">
        <f aca="true" t="shared" si="30" ref="E69:O69">SUM(E71:E73)</f>
        <v>7431447.04</v>
      </c>
      <c r="F69" s="19">
        <f t="shared" si="30"/>
        <v>221663349.92999998</v>
      </c>
      <c r="G69" s="19">
        <f t="shared" si="30"/>
        <v>264231902.89</v>
      </c>
      <c r="H69" s="19">
        <f t="shared" si="30"/>
        <v>78882207.09</v>
      </c>
      <c r="I69" s="19">
        <f t="shared" si="30"/>
        <v>185349695.79999998</v>
      </c>
      <c r="J69" s="19">
        <f>SUM(J71:J73)</f>
        <v>19147346.86</v>
      </c>
      <c r="K69" s="19">
        <f t="shared" si="30"/>
        <v>59734860.230000004</v>
      </c>
      <c r="L69" s="19">
        <f t="shared" si="30"/>
        <v>245084556.02999997</v>
      </c>
      <c r="M69" s="19">
        <f t="shared" si="30"/>
        <v>20548180.84</v>
      </c>
      <c r="N69" s="19">
        <f t="shared" si="30"/>
        <v>18469306.53</v>
      </c>
      <c r="O69" s="19">
        <f t="shared" si="30"/>
        <v>678040.3299999982</v>
      </c>
      <c r="P69" s="4"/>
    </row>
    <row r="70" spans="1:16" ht="15" customHeight="1">
      <c r="A70" s="7"/>
      <c r="B70" s="8"/>
      <c r="C70" s="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"/>
    </row>
    <row r="71" spans="1:16" ht="15" customHeight="1">
      <c r="A71" s="7"/>
      <c r="B71" s="16" t="s">
        <v>122</v>
      </c>
      <c r="C71" s="15" t="s">
        <v>123</v>
      </c>
      <c r="D71" s="21">
        <v>50000000</v>
      </c>
      <c r="E71" s="21">
        <v>7431447.04</v>
      </c>
      <c r="F71" s="21">
        <v>221663349.92999998</v>
      </c>
      <c r="G71" s="21">
        <f>D71-E71+F71</f>
        <v>264231902.89</v>
      </c>
      <c r="H71" s="21">
        <v>78882207.09</v>
      </c>
      <c r="I71" s="21">
        <f>G71-H71</f>
        <v>185349695.79999998</v>
      </c>
      <c r="J71" s="21">
        <v>19147346.86</v>
      </c>
      <c r="K71" s="21">
        <f>H71-J71</f>
        <v>59734860.230000004</v>
      </c>
      <c r="L71" s="21">
        <f>G71-J71</f>
        <v>245084556.02999997</v>
      </c>
      <c r="M71" s="21">
        <v>20548180.84</v>
      </c>
      <c r="N71" s="21">
        <v>18469306.53</v>
      </c>
      <c r="O71" s="21">
        <f>J71-N71</f>
        <v>678040.3299999982</v>
      </c>
      <c r="P71" s="4"/>
    </row>
    <row r="72" spans="1:16" ht="15" customHeight="1">
      <c r="A72" s="7"/>
      <c r="B72" s="16" t="s">
        <v>124</v>
      </c>
      <c r="C72" s="15" t="s">
        <v>125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  <c r="P72" s="4"/>
    </row>
    <row r="73" spans="1:16" ht="15" customHeight="1">
      <c r="A73" s="7"/>
      <c r="B73" s="16" t="s">
        <v>126</v>
      </c>
      <c r="C73" s="15" t="s">
        <v>127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  <c r="P73" s="4"/>
    </row>
    <row r="74" spans="1:16" ht="15" customHeight="1">
      <c r="A74" s="7"/>
      <c r="B74" s="8"/>
      <c r="C74" s="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"/>
    </row>
    <row r="75" spans="1:16" ht="15" customHeight="1">
      <c r="A75" s="7"/>
      <c r="B75" s="11" t="s">
        <v>128</v>
      </c>
      <c r="C75" s="14" t="s">
        <v>129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4"/>
    </row>
    <row r="76" spans="1:16" ht="15" customHeight="1">
      <c r="A76" s="7"/>
      <c r="B76" s="8"/>
      <c r="C76" s="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4"/>
    </row>
    <row r="77" spans="1:16" ht="15" customHeight="1">
      <c r="A77" s="7"/>
      <c r="B77" s="16" t="s">
        <v>130</v>
      </c>
      <c r="C77" s="15" t="s">
        <v>162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  <c r="P77" s="4"/>
    </row>
    <row r="78" spans="1:16" ht="15" customHeight="1">
      <c r="A78" s="7"/>
      <c r="B78" s="16" t="s">
        <v>131</v>
      </c>
      <c r="C78" s="15" t="s">
        <v>132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  <c r="P78" s="4"/>
    </row>
    <row r="79" spans="1:16" ht="15" customHeight="1">
      <c r="A79" s="7"/>
      <c r="B79" s="16" t="s">
        <v>133</v>
      </c>
      <c r="C79" s="15" t="s">
        <v>163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  <c r="P79" s="4"/>
    </row>
    <row r="80" spans="1:16" ht="15" customHeight="1">
      <c r="A80" s="7"/>
      <c r="B80" s="16" t="s">
        <v>134</v>
      </c>
      <c r="C80" s="15" t="s">
        <v>164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  <c r="P80" s="4"/>
    </row>
    <row r="81" spans="1:16" ht="15" customHeight="1">
      <c r="A81" s="7"/>
      <c r="B81" s="16" t="s">
        <v>135</v>
      </c>
      <c r="C81" s="15" t="s">
        <v>165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  <c r="P81" s="4"/>
    </row>
    <row r="82" spans="1:16" ht="15" customHeight="1">
      <c r="A82" s="7"/>
      <c r="B82" s="16" t="s">
        <v>136</v>
      </c>
      <c r="C82" s="15" t="s">
        <v>137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  <c r="P82" s="4"/>
    </row>
    <row r="83" spans="1:16" ht="25.5">
      <c r="A83" s="7"/>
      <c r="B83" s="16" t="s">
        <v>138</v>
      </c>
      <c r="C83" s="15" t="s">
        <v>139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  <c r="P83" s="4"/>
    </row>
    <row r="84" spans="1:16" ht="15" customHeight="1">
      <c r="A84" s="7"/>
      <c r="B84" s="8"/>
      <c r="C84" s="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4"/>
    </row>
    <row r="85" spans="1:16" ht="15" customHeight="1">
      <c r="A85" s="7"/>
      <c r="B85" s="11" t="s">
        <v>140</v>
      </c>
      <c r="C85" s="14" t="s">
        <v>173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4"/>
    </row>
    <row r="86" spans="1:16" ht="15" customHeight="1">
      <c r="A86" s="7"/>
      <c r="B86" s="8"/>
      <c r="C86" s="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4"/>
    </row>
    <row r="87" spans="1:16" ht="15" customHeight="1">
      <c r="A87" s="7"/>
      <c r="B87" s="16" t="s">
        <v>141</v>
      </c>
      <c r="C87" s="15" t="s">
        <v>142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  <c r="P87" s="4"/>
    </row>
    <row r="88" spans="1:16" ht="15" customHeight="1">
      <c r="A88" s="7"/>
      <c r="B88" s="16" t="s">
        <v>166</v>
      </c>
      <c r="C88" s="15" t="s">
        <v>143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  <c r="P88" s="4"/>
    </row>
    <row r="89" spans="1:16" ht="15" customHeight="1">
      <c r="A89" s="7"/>
      <c r="B89" s="16" t="s">
        <v>144</v>
      </c>
      <c r="C89" s="15" t="s">
        <v>145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  <c r="P89" s="4"/>
    </row>
    <row r="90" spans="1:16" ht="15" customHeight="1">
      <c r="A90" s="7"/>
      <c r="B90" s="8"/>
      <c r="C90" s="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"/>
    </row>
    <row r="91" spans="1:16" ht="15" customHeight="1">
      <c r="A91" s="7"/>
      <c r="B91" s="11" t="s">
        <v>146</v>
      </c>
      <c r="C91" s="14" t="s">
        <v>174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4"/>
    </row>
    <row r="92" spans="1:16" ht="15" customHeight="1">
      <c r="A92" s="7"/>
      <c r="B92" s="8"/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"/>
    </row>
    <row r="93" spans="1:16" ht="15" customHeight="1">
      <c r="A93" s="7"/>
      <c r="B93" s="16" t="s">
        <v>147</v>
      </c>
      <c r="C93" s="15" t="s">
        <v>167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  <c r="P93" s="4"/>
    </row>
    <row r="94" spans="1:16" ht="15" customHeight="1">
      <c r="A94" s="7"/>
      <c r="B94" s="16" t="s">
        <v>148</v>
      </c>
      <c r="C94" s="15" t="s">
        <v>149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  <c r="P94" s="4"/>
    </row>
    <row r="95" spans="1:16" ht="15" customHeight="1">
      <c r="A95" s="7"/>
      <c r="B95" s="16" t="s">
        <v>150</v>
      </c>
      <c r="C95" s="15" t="s">
        <v>151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  <c r="P95" s="4"/>
    </row>
    <row r="96" spans="1:16" ht="15" customHeight="1">
      <c r="A96" s="7"/>
      <c r="B96" s="16" t="s">
        <v>152</v>
      </c>
      <c r="C96" s="15" t="s">
        <v>153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  <c r="P96" s="4"/>
    </row>
    <row r="97" spans="1:16" ht="15" customHeight="1">
      <c r="A97" s="7"/>
      <c r="B97" s="16" t="s">
        <v>154</v>
      </c>
      <c r="C97" s="15" t="s">
        <v>168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  <c r="P97" s="4"/>
    </row>
    <row r="98" spans="1:16" ht="15" customHeight="1">
      <c r="A98" s="7"/>
      <c r="B98" s="16" t="s">
        <v>155</v>
      </c>
      <c r="C98" s="15" t="s">
        <v>156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  <c r="P98" s="4"/>
    </row>
    <row r="99" spans="1:16" ht="15" customHeight="1">
      <c r="A99" s="7"/>
      <c r="B99" s="16" t="s">
        <v>157</v>
      </c>
      <c r="C99" s="15" t="s">
        <v>169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  <c r="P99" s="4"/>
    </row>
    <row r="100" spans="1:16" ht="15" customHeight="1">
      <c r="A100" s="7"/>
      <c r="B100" s="8"/>
      <c r="C100" s="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"/>
    </row>
    <row r="101" spans="1:16" ht="15" customHeight="1">
      <c r="A101" s="7"/>
      <c r="B101" s="27" t="s">
        <v>170</v>
      </c>
      <c r="C101" s="27"/>
      <c r="D101" s="18">
        <f>D12+D23+D35+D47+D57+D69+D75+D85+D91</f>
        <v>1216617000</v>
      </c>
      <c r="E101" s="18">
        <f aca="true" t="shared" si="44" ref="E101:O101">E12+E23+E35+E47+E57+E69+E75+E85+E91</f>
        <v>15430811.8</v>
      </c>
      <c r="F101" s="18">
        <f t="shared" si="44"/>
        <v>275723684.79999995</v>
      </c>
      <c r="G101" s="18">
        <f t="shared" si="44"/>
        <v>1476909873</v>
      </c>
      <c r="H101" s="18">
        <f t="shared" si="44"/>
        <v>592490776.44</v>
      </c>
      <c r="I101" s="18">
        <f t="shared" si="44"/>
        <v>884419096.5600001</v>
      </c>
      <c r="J101" s="18">
        <f t="shared" si="44"/>
        <v>338199235.79</v>
      </c>
      <c r="K101" s="18">
        <f>K12+K23+K35+K47+K57+K69+K75+K85+K91</f>
        <v>254291540.65000004</v>
      </c>
      <c r="L101" s="18">
        <f t="shared" si="44"/>
        <v>1138710637.21</v>
      </c>
      <c r="M101" s="18">
        <f t="shared" si="44"/>
        <v>334502457.43</v>
      </c>
      <c r="N101" s="18">
        <f t="shared" si="44"/>
        <v>331474868.55999994</v>
      </c>
      <c r="O101" s="18">
        <f t="shared" si="44"/>
        <v>6724367.2300000135</v>
      </c>
      <c r="P101" s="4"/>
    </row>
    <row r="102" spans="1:16" ht="15" customHeight="1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2018-04-24T20:34:49Z</cp:lastPrinted>
  <dcterms:created xsi:type="dcterms:W3CDTF">2013-04-18T20:56:07Z</dcterms:created>
  <dcterms:modified xsi:type="dcterms:W3CDTF">2018-04-26T22:07:08Z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